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9920717556866c3/Documenten/Projecten/proj in uitvoering/2013-009 Ondernemersfonds Bodegraven-Reeuwijk/overzicht - verdeling  v d  subsidie  aan verenigingen/2025/"/>
    </mc:Choice>
  </mc:AlternateContent>
  <xr:revisionPtr revIDLastSave="61" documentId="8_{9EBE4F5F-C145-4A45-8CF3-B64AC9DDD141}" xr6:coauthVersionLast="47" xr6:coauthVersionMax="47" xr10:uidLastSave="{60B5E151-83EA-4C71-B23C-F91CAB04CC8E}"/>
  <bookViews>
    <workbookView xWindow="-108" yWindow="-108" windowWidth="23256" windowHeight="13896" xr2:uid="{00000000-000D-0000-FFFF-FFFF00000000}"/>
  </bookViews>
  <sheets>
    <sheet name="Blad1" sheetId="1" r:id="rId1"/>
  </sheets>
  <definedNames>
    <definedName name="_xlnm.Print_Area" localSheetId="0">Blad1!$A$1:$U$51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S51" i="1"/>
  <c r="T51" i="1"/>
  <c r="Q46" i="1"/>
  <c r="M23" i="1"/>
  <c r="M51" i="1" l="1"/>
  <c r="R51" i="1" l="1"/>
  <c r="N51" i="1"/>
  <c r="E24" i="1" l="1"/>
  <c r="E23" i="1"/>
  <c r="E21" i="1"/>
  <c r="E20" i="1"/>
  <c r="E19" i="1"/>
  <c r="E12" i="1"/>
  <c r="E10" i="1"/>
  <c r="E9" i="1"/>
  <c r="E8" i="1"/>
  <c r="E11" i="1" l="1"/>
  <c r="E13" i="1"/>
  <c r="C48" i="1" l="1"/>
  <c r="D48" i="1"/>
  <c r="E27" i="1" l="1"/>
  <c r="E26" i="1"/>
  <c r="E25" i="1"/>
  <c r="E18" i="1"/>
  <c r="E17" i="1"/>
  <c r="E16" i="1"/>
  <c r="E15" i="1"/>
  <c r="E14" i="1"/>
  <c r="E48" i="1" l="1"/>
</calcChain>
</file>

<file path=xl/sharedStrings.xml><?xml version="1.0" encoding="utf-8"?>
<sst xmlns="http://schemas.openxmlformats.org/spreadsheetml/2006/main" count="159" uniqueCount="117">
  <si>
    <t>percentage</t>
  </si>
  <si>
    <t>ons fonds</t>
  </si>
  <si>
    <t>wc bodegraven doortocht</t>
  </si>
  <si>
    <t>wc bodegraven broekvelden</t>
  </si>
  <si>
    <t>rijnhoek</t>
  </si>
  <si>
    <t>bt broekvelden</t>
  </si>
  <si>
    <t>bt grote wetering</t>
  </si>
  <si>
    <t>wc bruggehoofd</t>
  </si>
  <si>
    <t>wc reeuwijk dorp</t>
  </si>
  <si>
    <t>bt reeuwijkse pooort</t>
  </si>
  <si>
    <t>bt reeuwijk zoutman</t>
  </si>
  <si>
    <t>waarder</t>
  </si>
  <si>
    <t>nieuwerbrug</t>
  </si>
  <si>
    <t>driebruggen</t>
  </si>
  <si>
    <t>buitengebied</t>
  </si>
  <si>
    <t>agrariers</t>
  </si>
  <si>
    <t>recreatie /toerisme</t>
  </si>
  <si>
    <t>sport</t>
  </si>
  <si>
    <t>onderwijs</t>
  </si>
  <si>
    <t>water</t>
  </si>
  <si>
    <t>wc bodegraven centrum</t>
  </si>
  <si>
    <t>som woz 2013</t>
  </si>
  <si>
    <t>som naar</t>
  </si>
  <si>
    <t>OCB</t>
  </si>
  <si>
    <t>Bruggeakker Reeuwijk</t>
  </si>
  <si>
    <t>van de som</t>
  </si>
  <si>
    <t>Elf Graven Reeuwijk</t>
  </si>
  <si>
    <t>Afslag A12 Reeuwijk - AAR</t>
  </si>
  <si>
    <t>Zoutman</t>
  </si>
  <si>
    <t>1a</t>
  </si>
  <si>
    <t>1b</t>
  </si>
  <si>
    <t>1c</t>
  </si>
  <si>
    <t>1d</t>
  </si>
  <si>
    <t>centrum bodegraven</t>
  </si>
  <si>
    <t>doortocht</t>
  </si>
  <si>
    <t>vromade</t>
  </si>
  <si>
    <t>horeca</t>
  </si>
  <si>
    <t>3b</t>
  </si>
  <si>
    <t>3c</t>
  </si>
  <si>
    <t>3d</t>
  </si>
  <si>
    <t>broekvelden</t>
  </si>
  <si>
    <t>groote wetering</t>
  </si>
  <si>
    <t>dronenhoek</t>
  </si>
  <si>
    <t>bruggehoofd</t>
  </si>
  <si>
    <t>miereakker</t>
  </si>
  <si>
    <t>6a</t>
  </si>
  <si>
    <t>6b</t>
  </si>
  <si>
    <t>6c</t>
  </si>
  <si>
    <t>reeuwijkse poort</t>
  </si>
  <si>
    <t>buitenom</t>
  </si>
  <si>
    <t>th v leeuwensingel</t>
  </si>
  <si>
    <t>4a</t>
  </si>
  <si>
    <t>4b</t>
  </si>
  <si>
    <t>8a</t>
  </si>
  <si>
    <t>8b</t>
  </si>
  <si>
    <t>8c</t>
  </si>
  <si>
    <t>13a</t>
  </si>
  <si>
    <t>13b</t>
  </si>
  <si>
    <t>recreatie en toerisme</t>
  </si>
  <si>
    <t>water en eilandjes</t>
  </si>
  <si>
    <t>1e</t>
  </si>
  <si>
    <t>vrije nesse</t>
  </si>
  <si>
    <t>4c</t>
  </si>
  <si>
    <t>reeuwijk overige</t>
  </si>
  <si>
    <t>Wierickeland</t>
  </si>
  <si>
    <t>Rijnhoek</t>
  </si>
  <si>
    <t>bedrijven Dammekant</t>
  </si>
  <si>
    <t>Meije</t>
  </si>
  <si>
    <t>nummer</t>
  </si>
  <si>
    <t>S</t>
  </si>
  <si>
    <t>S = statuten</t>
  </si>
  <si>
    <t>x</t>
  </si>
  <si>
    <t>Buitengebied</t>
  </si>
  <si>
    <t>11.1</t>
  </si>
  <si>
    <t>opgeheven</t>
  </si>
  <si>
    <t>totaal</t>
  </si>
  <si>
    <t>VOKB</t>
  </si>
  <si>
    <t>bedrijven</t>
  </si>
  <si>
    <t xml:space="preserve"> </t>
  </si>
  <si>
    <t>Agrariers</t>
  </si>
  <si>
    <t>Onderwijs</t>
  </si>
  <si>
    <t>Gemeentelijke gebouwen</t>
  </si>
  <si>
    <t>Nuts</t>
  </si>
  <si>
    <t>aantal</t>
  </si>
  <si>
    <t xml:space="preserve"> €</t>
  </si>
  <si>
    <t>vereniging Sluipwijkse plassen</t>
  </si>
  <si>
    <t>vereniging natuurbehoud plas Gravekoop</t>
  </si>
  <si>
    <t>coop. vereniging van vissers - de Schakel</t>
  </si>
  <si>
    <t>reeuwijkse vereniging van watereigenaren</t>
  </si>
  <si>
    <t>objecten</t>
  </si>
  <si>
    <t>Verenigde ondernemers Reeuwijk dorp en Tempel</t>
  </si>
  <si>
    <t>opbr</t>
  </si>
  <si>
    <t xml:space="preserve">€ </t>
  </si>
  <si>
    <t>verenigingen</t>
  </si>
  <si>
    <t>ontvangen</t>
  </si>
  <si>
    <t>trekkingsgebieden / verenigingen en sector</t>
  </si>
  <si>
    <t>uitgangspunten:</t>
  </si>
  <si>
    <t xml:space="preserve">verdeling subsidies 2025 van de </t>
  </si>
  <si>
    <t>brief gemeente: 11 december 2024</t>
  </si>
  <si>
    <t>* gegevens R Koedood van 20-05-2025</t>
  </si>
  <si>
    <t>15+21+26</t>
  </si>
  <si>
    <t>14 sport</t>
  </si>
  <si>
    <t>kosten</t>
  </si>
  <si>
    <t>telling</t>
  </si>
  <si>
    <t>gemeente</t>
  </si>
  <si>
    <t xml:space="preserve">OPBR - Gemeente brede fonds </t>
  </si>
  <si>
    <t>stichting de 12 plassen</t>
  </si>
  <si>
    <t>41,997,40</t>
  </si>
  <si>
    <t>Inningskosten gemeente</t>
  </si>
  <si>
    <t>Sector - Sport</t>
  </si>
  <si>
    <t>* voorlopige vaststelling € 305.173,04</t>
  </si>
  <si>
    <t>totaal € 305.173,04</t>
  </si>
  <si>
    <t>opgesteld door FP gewijz. 15-09-2025</t>
  </si>
  <si>
    <t xml:space="preserve">* volgens de uitvoeringsovereenkomst  </t>
  </si>
  <si>
    <t>van 15 september 2025</t>
  </si>
  <si>
    <t>trekkingsgebieden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</si>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</sst>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79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/>
    <xf numFmtId="4" fontId="0" fillId="4" borderId="1" xfId="0" applyNumberFormat="1" applyFill="1" applyBorder="1"/>
    <xf numFmtId="2" fontId="0" fillId="4" borderId="1" xfId="0" applyNumberFormat="1" applyFill="1" applyBorder="1"/>
    <xf numFmtId="0" fontId="0" fillId="4" borderId="1" xfId="0" applyFill="1" applyBorder="1"/>
    <xf numFmtId="4" fontId="1" fillId="0" borderId="1" xfId="0" applyNumberFormat="1" applyFont="1" applyBorder="1"/>
    <xf numFmtId="9" fontId="0" fillId="0" borderId="1" xfId="0" applyNumberFormat="1" applyBorder="1"/>
    <xf numFmtId="49" fontId="0" fillId="3" borderId="1" xfId="0" applyNumberFormat="1" applyFill="1" applyBorder="1"/>
    <xf numFmtId="0" fontId="0" fillId="5" borderId="1" xfId="0" applyFill="1" applyBorder="1"/>
    <xf numFmtId="0" fontId="0" fillId="6" borderId="3" xfId="0" applyFill="1" applyBorder="1"/>
    <xf numFmtId="0" fontId="0" fillId="6" borderId="4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3" fillId="6" borderId="1" xfId="0" applyFont="1" applyFill="1" applyBorder="1" applyAlignment="1">
      <alignment horizontal="right"/>
    </xf>
    <xf numFmtId="0" fontId="0" fillId="6" borderId="2" xfId="0" applyFill="1" applyBorder="1"/>
    <xf numFmtId="2" fontId="0" fillId="4" borderId="3" xfId="0" applyNumberFormat="1" applyFill="1" applyBorder="1"/>
    <xf numFmtId="0" fontId="3" fillId="6" borderId="7" xfId="0" applyFont="1" applyFill="1" applyBorder="1"/>
    <xf numFmtId="0" fontId="0" fillId="6" borderId="5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0" borderId="1" xfId="0" applyFont="1" applyBorder="1"/>
    <xf numFmtId="49" fontId="0" fillId="0" borderId="1" xfId="0" applyNumberFormat="1" applyBorder="1" applyAlignment="1">
      <alignment horizontal="right"/>
    </xf>
    <xf numFmtId="0" fontId="0" fillId="3" borderId="4" xfId="0" applyFill="1" applyBorder="1" applyAlignment="1">
      <alignment horizontal="center"/>
    </xf>
    <xf numFmtId="1" fontId="0" fillId="0" borderId="1" xfId="0" applyNumberFormat="1" applyBorder="1"/>
    <xf numFmtId="3" fontId="0" fillId="0" borderId="1" xfId="0" applyNumberFormat="1" applyBorder="1"/>
    <xf numFmtId="3" fontId="0" fillId="3" borderId="1" xfId="0" applyNumberFormat="1" applyFill="1" applyBorder="1"/>
    <xf numFmtId="1" fontId="0" fillId="3" borderId="1" xfId="0" applyNumberFormat="1" applyFill="1" applyBorder="1" applyAlignment="1">
      <alignment horizontal="right"/>
    </xf>
    <xf numFmtId="1" fontId="0" fillId="3" borderId="1" xfId="0" applyNumberFormat="1" applyFill="1" applyBorder="1"/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0" borderId="5" xfId="0" applyBorder="1"/>
    <xf numFmtId="0" fontId="0" fillId="6" borderId="6" xfId="0" applyFill="1" applyBorder="1"/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3" fontId="0" fillId="3" borderId="1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7" xfId="0" applyBorder="1"/>
    <xf numFmtId="4" fontId="0" fillId="3" borderId="1" xfId="0" applyNumberFormat="1" applyFill="1" applyBorder="1"/>
    <xf numFmtId="44" fontId="0" fillId="3" borderId="1" xfId="1" applyFont="1" applyFill="1" applyBorder="1"/>
    <xf numFmtId="44" fontId="0" fillId="0" borderId="0" xfId="1" applyFont="1"/>
    <xf numFmtId="44" fontId="0" fillId="0" borderId="1" xfId="1" applyFont="1" applyBorder="1" applyAlignment="1">
      <alignment horizontal="right"/>
    </xf>
    <xf numFmtId="44" fontId="0" fillId="0" borderId="1" xfId="1" applyFont="1" applyBorder="1"/>
    <xf numFmtId="9" fontId="0" fillId="3" borderId="4" xfId="0" applyNumberFormat="1" applyFill="1" applyBorder="1" applyAlignment="1">
      <alignment horizontal="center"/>
    </xf>
    <xf numFmtId="0" fontId="4" fillId="0" borderId="9" xfId="0" applyFont="1" applyBorder="1"/>
    <xf numFmtId="0" fontId="0" fillId="0" borderId="9" xfId="0" applyBorder="1"/>
    <xf numFmtId="0" fontId="0" fillId="0" borderId="11" xfId="0" applyBorder="1"/>
    <xf numFmtId="44" fontId="0" fillId="0" borderId="1" xfId="1" applyFont="1" applyFill="1" applyBorder="1"/>
    <xf numFmtId="0" fontId="3" fillId="0" borderId="5" xfId="0" applyFont="1" applyBorder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44" fontId="0" fillId="0" borderId="0" xfId="0" applyNumberFormat="1"/>
    <xf numFmtId="0" fontId="0" fillId="0" borderId="10" xfId="0" applyBorder="1"/>
    <xf numFmtId="0" fontId="3" fillId="0" borderId="11" xfId="0" applyFont="1" applyBorder="1"/>
    <xf numFmtId="0" fontId="3" fillId="0" borderId="10" xfId="0" applyFont="1" applyBorder="1"/>
    <xf numFmtId="0" fontId="0" fillId="5" borderId="7" xfId="0" applyFill="1" applyBorder="1"/>
    <xf numFmtId="0" fontId="0" fillId="3" borderId="7" xfId="0" applyFill="1" applyBorder="1"/>
    <xf numFmtId="1" fontId="0" fillId="3" borderId="7" xfId="0" applyNumberFormat="1" applyFill="1" applyBorder="1"/>
    <xf numFmtId="3" fontId="0" fillId="3" borderId="7" xfId="0" applyNumberFormat="1" applyFill="1" applyBorder="1"/>
    <xf numFmtId="4" fontId="0" fillId="3" borderId="7" xfId="0" applyNumberFormat="1" applyFill="1" applyBorder="1"/>
    <xf numFmtId="3" fontId="0" fillId="0" borderId="7" xfId="0" applyNumberFormat="1" applyBorder="1"/>
    <xf numFmtId="1" fontId="2" fillId="5" borderId="15" xfId="0" applyNumberFormat="1" applyFont="1" applyFill="1" applyBorder="1" applyAlignment="1">
      <alignment horizontal="right"/>
    </xf>
    <xf numFmtId="4" fontId="2" fillId="5" borderId="15" xfId="0" applyNumberFormat="1" applyFont="1" applyFill="1" applyBorder="1" applyAlignment="1">
      <alignment horizontal="right"/>
    </xf>
    <xf numFmtId="2" fontId="2" fillId="5" borderId="14" xfId="0" applyNumberFormat="1" applyFont="1" applyFill="1" applyBorder="1"/>
    <xf numFmtId="2" fontId="2" fillId="5" borderId="15" xfId="0" applyNumberFormat="1" applyFont="1" applyFill="1" applyBorder="1"/>
    <xf numFmtId="2" fontId="2" fillId="5" borderId="15" xfId="0" applyNumberFormat="1" applyFont="1" applyFill="1" applyBorder="1" applyAlignment="1">
      <alignment horizontal="right"/>
    </xf>
    <xf numFmtId="1" fontId="0" fillId="0" borderId="6" xfId="0" applyNumberFormat="1" applyBorder="1" applyAlignment="1">
      <alignment horizontal="center"/>
    </xf>
    <xf numFmtId="49" fontId="2" fillId="5" borderId="15" xfId="0" applyNumberFormat="1" applyFont="1" applyFill="1" applyBorder="1"/>
    <xf numFmtId="4" fontId="2" fillId="5" borderId="16" xfId="0" applyNumberFormat="1" applyFont="1" applyFill="1" applyBorder="1" applyAlignment="1">
      <alignment horizontal="right"/>
    </xf>
    <xf numFmtId="0" fontId="6" fillId="6" borderId="3" xfId="0" applyFont="1" applyFill="1" applyBorder="1"/>
    <xf numFmtId="49" fontId="3" fillId="2" borderId="13" xfId="0" applyNumberFormat="1" applyFont="1" applyFill="1" applyBorder="1"/>
    <xf numFmtId="0" fontId="0" fillId="3" borderId="6" xfId="0" applyFill="1" applyBorder="1"/>
    <xf numFmtId="0" fontId="0" fillId="3" borderId="4" xfId="0" applyFill="1" applyBorder="1"/>
    <xf numFmtId="0" fontId="0" fillId="5" borderId="6" xfId="0" applyFill="1" applyBorder="1" applyAlignment="1">
      <alignment horizontal="center"/>
    </xf>
    <xf numFmtId="0" fontId="0" fillId="3" borderId="5" xfId="0" applyFill="1" applyBorder="1"/>
    <xf numFmtId="44" fontId="0" fillId="3" borderId="1" xfId="0" applyNumberFormat="1" applyFill="1" applyBorder="1"/>
    <xf numFmtId="44" fontId="0" fillId="0" borderId="7" xfId="0" applyNumberFormat="1" applyBorder="1"/>
    <xf numFmtId="1" fontId="3" fillId="6" borderId="7" xfId="0" applyNumberFormat="1" applyFont="1" applyFill="1" applyBorder="1"/>
    <xf numFmtId="0" fontId="0" fillId="5" borderId="3" xfId="0" applyFill="1" applyBorder="1" applyAlignment="1">
      <alignment horizontal="center"/>
    </xf>
    <xf numFmtId="4" fontId="0" fillId="3" borderId="7" xfId="0" applyNumberFormat="1" applyFill="1" applyBorder="1" applyAlignment="1">
      <alignment horizontal="right"/>
    </xf>
    <xf numFmtId="0" fontId="7" fillId="0" borderId="1" xfId="0" applyFont="1" applyBorder="1"/>
    <xf numFmtId="1" fontId="3" fillId="6" borderId="23" xfId="0" applyNumberFormat="1" applyFont="1" applyFill="1" applyBorder="1"/>
    <xf numFmtId="0" fontId="0" fillId="5" borderId="2" xfId="0" applyFill="1" applyBorder="1"/>
    <xf numFmtId="0" fontId="0" fillId="3" borderId="2" xfId="0" applyFill="1" applyBorder="1"/>
    <xf numFmtId="1" fontId="0" fillId="3" borderId="2" xfId="0" applyNumberFormat="1" applyFill="1" applyBorder="1"/>
    <xf numFmtId="3" fontId="0" fillId="3" borderId="2" xfId="0" applyNumberFormat="1" applyFill="1" applyBorder="1"/>
    <xf numFmtId="4" fontId="0" fillId="3" borderId="2" xfId="0" applyNumberFormat="1" applyFill="1" applyBorder="1"/>
    <xf numFmtId="3" fontId="0" fillId="0" borderId="2" xfId="0" applyNumberFormat="1" applyBorder="1"/>
    <xf numFmtId="0" fontId="0" fillId="0" borderId="2" xfId="0" applyBorder="1"/>
    <xf numFmtId="0" fontId="0" fillId="0" borderId="24" xfId="0" applyBorder="1"/>
    <xf numFmtId="4" fontId="0" fillId="0" borderId="24" xfId="0" applyNumberFormat="1" applyBorder="1" applyAlignment="1">
      <alignment horizontal="right"/>
    </xf>
    <xf numFmtId="44" fontId="0" fillId="3" borderId="24" xfId="0" applyNumberFormat="1" applyFill="1" applyBorder="1"/>
    <xf numFmtId="4" fontId="0" fillId="5" borderId="17" xfId="1" applyNumberFormat="1" applyFont="1" applyFill="1" applyBorder="1" applyAlignment="1">
      <alignment horizontal="left"/>
    </xf>
    <xf numFmtId="4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0" fillId="3" borderId="19" xfId="0" applyFill="1" applyBorder="1" applyAlignment="1">
      <alignment horizontal="center"/>
    </xf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6" xfId="0" applyFill="1" applyBorder="1" applyAlignment="1"/>
    <xf numFmtId="0" fontId="0" fillId="6" borderId="3" xfId="0" applyFill="1" applyBorder="1" applyAlignment="1"/>
    <xf numFmtId="0" fontId="0" fillId="6" borderId="4" xfId="0" applyFill="1" applyBorder="1" applyAlignment="1"/>
    <xf numFmtId="0" fontId="0" fillId="5" borderId="1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2" fontId="2" fillId="5" borderId="16" xfId="0" applyNumberFormat="1" applyFont="1" applyFill="1" applyBorder="1" applyAlignment="1">
      <alignment horizontal="center"/>
    </xf>
    <xf numFmtId="2" fontId="2" fillId="5" borderId="25" xfId="0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DF79"/>
      <color rgb="FFFFC000"/>
      <color rgb="FFFFFF99"/>
      <color rgb="FF000000"/>
      <color rgb="FFFFFF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5"/>
  <sheetViews>
    <sheetView tabSelected="1" zoomScaleNormal="100" workbookViewId="0">
      <pane ySplit="6" topLeftCell="A7" activePane="bottomLeft" state="frozen"/>
      <selection activeCell="F1" sqref="F1"/>
      <selection pane="bottomLeft" activeCell="J28" sqref="J28"/>
    </sheetView>
  </sheetViews>
  <sheetFormatPr defaultRowHeight="14.4" outlineLevelCol="1" x14ac:dyDescent="0.3"/>
  <cols>
    <col min="1" max="1" width="8.88671875" hidden="1" customWidth="1" outlineLevel="1"/>
    <col min="2" max="2" width="28" hidden="1" customWidth="1" outlineLevel="1"/>
    <col min="3" max="3" width="15.44140625" hidden="1" customWidth="1" outlineLevel="1"/>
    <col min="4" max="4" width="10.88671875" hidden="1" customWidth="1" outlineLevel="1"/>
    <col min="5" max="5" width="8.6640625" hidden="1" customWidth="1" outlineLevel="1"/>
    <col min="6" max="6" width="4.109375" customWidth="1" collapsed="1"/>
    <col min="7" max="7" width="4.33203125" customWidth="1"/>
    <col min="8" max="9" width="3.6640625" customWidth="1"/>
    <col min="10" max="10" width="26" customWidth="1"/>
    <col min="11" max="11" width="22.44140625" customWidth="1"/>
    <col min="12" max="12" width="7" customWidth="1"/>
    <col min="13" max="13" width="8" customWidth="1"/>
    <col min="14" max="14" width="13.33203125" customWidth="1"/>
    <col min="15" max="15" width="3.109375" customWidth="1"/>
    <col min="16" max="16" width="9.33203125" customWidth="1"/>
    <col min="17" max="17" width="12.44140625" customWidth="1"/>
    <col min="18" max="18" width="12.109375" customWidth="1"/>
    <col min="19" max="19" width="12.5546875" customWidth="1"/>
    <col min="20" max="20" width="11.6640625" customWidth="1"/>
    <col min="21" max="21" width="39.6640625" customWidth="1"/>
    <col min="22" max="22" width="13.44140625" bestFit="1" customWidth="1"/>
    <col min="23" max="23" width="18.44140625" customWidth="1"/>
    <col min="24" max="24" width="13.6640625" customWidth="1"/>
    <col min="25" max="25" width="18.33203125" customWidth="1"/>
    <col min="26" max="26" width="16" customWidth="1"/>
  </cols>
  <sheetData>
    <row r="1" spans="1:23" ht="15" thickBot="1" x14ac:dyDescent="0.35">
      <c r="A1" s="1"/>
      <c r="B1" s="1"/>
      <c r="C1" s="1" t="s">
        <v>21</v>
      </c>
      <c r="D1" s="1" t="s">
        <v>22</v>
      </c>
      <c r="E1" s="1" t="s">
        <v>0</v>
      </c>
      <c r="F1" s="107"/>
      <c r="G1" s="108"/>
      <c r="H1" s="107"/>
      <c r="I1" s="109"/>
      <c r="J1" s="108"/>
      <c r="K1" s="12"/>
      <c r="L1" s="35"/>
      <c r="M1" s="35"/>
      <c r="N1" s="35"/>
      <c r="O1" s="35"/>
      <c r="P1" s="35"/>
      <c r="Q1" s="35"/>
      <c r="R1" s="35"/>
      <c r="S1" s="35"/>
      <c r="T1" s="35"/>
      <c r="U1" s="79" t="s">
        <v>112</v>
      </c>
    </row>
    <row r="2" spans="1:23" x14ac:dyDescent="0.3">
      <c r="A2" s="1"/>
      <c r="B2" s="1"/>
      <c r="C2" s="1"/>
      <c r="D2" s="1" t="s">
        <v>1</v>
      </c>
      <c r="E2" s="1" t="s">
        <v>25</v>
      </c>
      <c r="F2" s="119"/>
      <c r="G2" s="120"/>
      <c r="H2" s="116" t="s">
        <v>115</v>
      </c>
      <c r="I2" s="118"/>
      <c r="J2" s="117"/>
      <c r="K2" s="11" t="s">
        <v>71</v>
      </c>
      <c r="L2" s="11"/>
      <c r="M2" s="11"/>
      <c r="N2" s="11"/>
      <c r="O2" s="15"/>
      <c r="P2" s="15"/>
      <c r="Q2" s="15"/>
      <c r="R2" s="15"/>
      <c r="S2" s="12"/>
      <c r="T2" s="78"/>
      <c r="U2" s="62" t="s">
        <v>97</v>
      </c>
    </row>
    <row r="3" spans="1:23" ht="15" thickBot="1" x14ac:dyDescent="0.35">
      <c r="A3" s="1"/>
      <c r="B3" s="1"/>
      <c r="C3" s="1"/>
      <c r="D3" s="1"/>
      <c r="E3" s="1"/>
      <c r="F3" s="12" t="s">
        <v>68</v>
      </c>
      <c r="G3" s="13"/>
      <c r="H3" s="58" t="s">
        <v>69</v>
      </c>
      <c r="I3" s="87" t="s">
        <v>71</v>
      </c>
      <c r="J3" s="64"/>
      <c r="K3" s="64" t="s">
        <v>70</v>
      </c>
      <c r="L3" s="64"/>
      <c r="M3" s="64"/>
      <c r="N3" s="64"/>
      <c r="O3" s="15"/>
      <c r="P3" s="15"/>
      <c r="Q3" s="15"/>
      <c r="R3" s="15"/>
      <c r="S3" s="12"/>
      <c r="T3" s="12"/>
      <c r="U3" s="63" t="s">
        <v>95</v>
      </c>
    </row>
    <row r="4" spans="1:23" x14ac:dyDescent="0.3">
      <c r="A4" s="2"/>
      <c r="B4" s="2"/>
      <c r="C4" s="2"/>
      <c r="D4" s="2"/>
      <c r="E4" s="2"/>
      <c r="F4" s="23"/>
      <c r="G4" s="22"/>
      <c r="H4" s="59"/>
      <c r="I4" s="82"/>
      <c r="J4" s="110" t="s">
        <v>77</v>
      </c>
      <c r="K4" s="111"/>
      <c r="L4" s="111"/>
      <c r="M4" s="111"/>
      <c r="N4" s="112"/>
      <c r="O4" s="80"/>
      <c r="P4" s="32" t="s">
        <v>102</v>
      </c>
      <c r="Q4" s="32" t="s">
        <v>103</v>
      </c>
      <c r="R4" s="81"/>
      <c r="S4" s="32"/>
      <c r="T4" s="32"/>
      <c r="U4" s="55"/>
    </row>
    <row r="5" spans="1:23" x14ac:dyDescent="0.3">
      <c r="A5" s="2"/>
      <c r="B5" s="2"/>
      <c r="C5" s="2"/>
      <c r="D5" s="2"/>
      <c r="E5" s="2"/>
      <c r="F5" s="23"/>
      <c r="G5" s="22"/>
      <c r="H5" s="59"/>
      <c r="I5" s="59"/>
      <c r="J5" s="83"/>
      <c r="K5" s="83"/>
      <c r="L5" s="105" t="s">
        <v>83</v>
      </c>
      <c r="M5" s="106"/>
      <c r="N5" s="115" t="s">
        <v>93</v>
      </c>
      <c r="O5" s="26"/>
      <c r="P5" s="26" t="s">
        <v>1</v>
      </c>
      <c r="Q5" s="26" t="s">
        <v>100</v>
      </c>
      <c r="R5" s="44" t="s">
        <v>101</v>
      </c>
      <c r="S5" s="32" t="s">
        <v>104</v>
      </c>
      <c r="T5" s="32" t="s">
        <v>91</v>
      </c>
      <c r="U5" s="54" t="s">
        <v>96</v>
      </c>
    </row>
    <row r="6" spans="1:23" x14ac:dyDescent="0.3">
      <c r="A6" s="2"/>
      <c r="B6" s="2"/>
      <c r="C6" s="2"/>
      <c r="D6" s="2"/>
      <c r="E6" s="2"/>
      <c r="F6" s="23"/>
      <c r="G6" s="22"/>
      <c r="H6" s="59"/>
      <c r="I6" s="59"/>
      <c r="J6" s="3"/>
      <c r="K6" s="3"/>
      <c r="L6" s="103" t="s">
        <v>89</v>
      </c>
      <c r="M6" s="104"/>
      <c r="N6" s="26" t="s">
        <v>94</v>
      </c>
      <c r="O6" s="26"/>
      <c r="P6" s="52">
        <v>0.06</v>
      </c>
      <c r="Q6" s="44" t="s">
        <v>84</v>
      </c>
      <c r="R6" s="44" t="s">
        <v>84</v>
      </c>
      <c r="S6" s="44" t="s">
        <v>84</v>
      </c>
      <c r="T6" s="32" t="s">
        <v>92</v>
      </c>
      <c r="U6" s="53" t="s">
        <v>110</v>
      </c>
    </row>
    <row r="7" spans="1:23" x14ac:dyDescent="0.3">
      <c r="A7" s="2"/>
      <c r="B7" s="2"/>
      <c r="C7" s="2"/>
      <c r="D7" s="2"/>
      <c r="E7" s="2"/>
      <c r="F7" s="23"/>
      <c r="G7" s="22"/>
      <c r="H7" s="59"/>
      <c r="I7" s="59"/>
      <c r="J7" s="89"/>
      <c r="K7" s="1"/>
      <c r="L7" s="40"/>
      <c r="M7" s="75"/>
      <c r="N7" s="41"/>
      <c r="O7" s="29"/>
      <c r="P7" s="41"/>
      <c r="Q7" s="41"/>
      <c r="R7" s="1"/>
      <c r="S7" s="1"/>
      <c r="T7" s="1"/>
      <c r="U7" s="54" t="s">
        <v>98</v>
      </c>
    </row>
    <row r="8" spans="1:23" x14ac:dyDescent="0.3">
      <c r="A8" s="2">
        <v>1</v>
      </c>
      <c r="B8" s="1" t="s">
        <v>20</v>
      </c>
      <c r="C8" s="4">
        <v>102009000</v>
      </c>
      <c r="D8" s="5">
        <v>53428.73</v>
      </c>
      <c r="E8" s="6">
        <f>D8/D51</f>
        <v>14.600196909226346</v>
      </c>
      <c r="F8" s="19">
        <v>1</v>
      </c>
      <c r="G8" s="13"/>
      <c r="H8" s="11" t="s">
        <v>69</v>
      </c>
      <c r="I8" s="121" t="s">
        <v>71</v>
      </c>
      <c r="J8" s="3" t="s">
        <v>76</v>
      </c>
      <c r="K8" s="3"/>
      <c r="L8" s="31"/>
      <c r="M8" s="31">
        <v>374</v>
      </c>
      <c r="N8" s="48">
        <v>37394.1</v>
      </c>
      <c r="O8" s="47"/>
      <c r="P8" s="38"/>
      <c r="Q8" s="38"/>
      <c r="R8" s="3"/>
      <c r="S8" s="33"/>
      <c r="T8" s="33"/>
      <c r="U8" s="54"/>
    </row>
    <row r="9" spans="1:23" x14ac:dyDescent="0.3">
      <c r="A9" s="2">
        <v>2</v>
      </c>
      <c r="B9" s="1" t="s">
        <v>2</v>
      </c>
      <c r="C9" s="4">
        <v>5850000</v>
      </c>
      <c r="D9" s="5">
        <v>5069</v>
      </c>
      <c r="E9" s="18">
        <f>D9/D51</f>
        <v>1.3851798111777753</v>
      </c>
      <c r="F9" s="17"/>
      <c r="G9" s="13" t="s">
        <v>29</v>
      </c>
      <c r="H9" s="11"/>
      <c r="I9" s="11"/>
      <c r="J9" s="1"/>
      <c r="K9" s="1" t="s">
        <v>33</v>
      </c>
      <c r="L9" s="27">
        <v>283</v>
      </c>
      <c r="M9" s="27"/>
      <c r="N9" s="60"/>
      <c r="O9" s="47"/>
      <c r="P9" s="28"/>
      <c r="Q9" s="28"/>
      <c r="R9" s="1"/>
      <c r="S9" s="1"/>
      <c r="T9" s="1"/>
      <c r="U9" s="54" t="s">
        <v>99</v>
      </c>
    </row>
    <row r="10" spans="1:23" x14ac:dyDescent="0.3">
      <c r="A10" s="2">
        <v>3</v>
      </c>
      <c r="B10" s="1" t="s">
        <v>3</v>
      </c>
      <c r="C10" s="4">
        <v>4380000</v>
      </c>
      <c r="D10" s="5">
        <v>2404</v>
      </c>
      <c r="E10" s="18">
        <f>D10/D51</f>
        <v>0.6569288352873095</v>
      </c>
      <c r="F10" s="17"/>
      <c r="G10" s="13" t="s">
        <v>30</v>
      </c>
      <c r="H10" s="11"/>
      <c r="I10" s="11"/>
      <c r="J10" s="1"/>
      <c r="K10" s="1" t="s">
        <v>34</v>
      </c>
      <c r="L10" s="27">
        <v>20</v>
      </c>
      <c r="M10" s="27"/>
      <c r="N10" s="60"/>
      <c r="O10" s="47"/>
      <c r="P10" s="28"/>
      <c r="Q10" s="28"/>
      <c r="R10" s="1"/>
      <c r="S10" s="1"/>
      <c r="T10" s="1"/>
      <c r="U10" s="54"/>
    </row>
    <row r="11" spans="1:23" x14ac:dyDescent="0.3">
      <c r="A11" s="2">
        <v>4</v>
      </c>
      <c r="B11" s="1" t="s">
        <v>4</v>
      </c>
      <c r="C11" s="4">
        <v>21327000</v>
      </c>
      <c r="D11" s="5">
        <v>14735.5</v>
      </c>
      <c r="E11" s="18">
        <f>D11/D51</f>
        <v>4.0266950301065512</v>
      </c>
      <c r="F11" s="17"/>
      <c r="G11" s="13" t="s">
        <v>31</v>
      </c>
      <c r="H11" s="11"/>
      <c r="I11" s="11"/>
      <c r="J11" s="1"/>
      <c r="K11" s="1" t="s">
        <v>35</v>
      </c>
      <c r="L11" s="27">
        <v>10</v>
      </c>
      <c r="M11" s="27"/>
      <c r="N11" s="60"/>
      <c r="O11" s="47"/>
      <c r="P11" s="28"/>
      <c r="Q11" s="28"/>
      <c r="R11" s="1"/>
      <c r="S11" s="1"/>
      <c r="T11" s="1"/>
      <c r="U11" s="113" t="s">
        <v>113</v>
      </c>
    </row>
    <row r="12" spans="1:23" x14ac:dyDescent="0.3">
      <c r="A12" s="2">
        <v>5</v>
      </c>
      <c r="B12" s="1" t="s">
        <v>5</v>
      </c>
      <c r="C12" s="4">
        <v>123397000</v>
      </c>
      <c r="D12" s="5">
        <v>73180</v>
      </c>
      <c r="E12" s="18">
        <f>D12/D51</f>
        <v>19.997525859536321</v>
      </c>
      <c r="F12" s="17"/>
      <c r="G12" s="13" t="s">
        <v>32</v>
      </c>
      <c r="H12" s="11"/>
      <c r="I12" s="11"/>
      <c r="J12" s="1"/>
      <c r="K12" s="1" t="s">
        <v>36</v>
      </c>
      <c r="L12" s="27">
        <v>34</v>
      </c>
      <c r="M12" s="27"/>
      <c r="N12" s="60"/>
      <c r="O12" s="47"/>
      <c r="P12" s="28"/>
      <c r="Q12" s="28"/>
      <c r="R12" s="1"/>
      <c r="S12" s="1"/>
      <c r="T12" s="1"/>
      <c r="U12" s="114" t="s">
        <v>114</v>
      </c>
    </row>
    <row r="13" spans="1:23" ht="15" thickBot="1" x14ac:dyDescent="0.35">
      <c r="A13" s="2">
        <v>6</v>
      </c>
      <c r="B13" s="1" t="s">
        <v>6</v>
      </c>
      <c r="C13" s="4">
        <v>34599000</v>
      </c>
      <c r="D13" s="5">
        <v>16730</v>
      </c>
      <c r="E13" s="18">
        <f>D13/D51</f>
        <v>4.5717218861716677</v>
      </c>
      <c r="F13" s="20"/>
      <c r="G13" s="15" t="s">
        <v>60</v>
      </c>
      <c r="H13" s="11"/>
      <c r="I13" s="11"/>
      <c r="J13" s="1"/>
      <c r="K13" s="1" t="s">
        <v>61</v>
      </c>
      <c r="L13" s="27">
        <v>27</v>
      </c>
      <c r="M13" s="27"/>
      <c r="N13" s="60"/>
      <c r="O13" s="47"/>
      <c r="P13" s="28"/>
      <c r="Q13" s="28"/>
      <c r="R13" s="1"/>
      <c r="S13" s="1"/>
      <c r="T13" s="1"/>
      <c r="U13" s="61"/>
    </row>
    <row r="14" spans="1:23" x14ac:dyDescent="0.3">
      <c r="A14" s="2">
        <v>7</v>
      </c>
      <c r="B14" s="1" t="s">
        <v>7</v>
      </c>
      <c r="C14" s="4">
        <v>10019000</v>
      </c>
      <c r="D14" s="5">
        <v>4992.5</v>
      </c>
      <c r="E14" s="18">
        <f>D14/D51</f>
        <v>1.3642750458285744</v>
      </c>
      <c r="F14" s="15">
        <v>3</v>
      </c>
      <c r="G14" s="15"/>
      <c r="H14" s="11" t="s">
        <v>69</v>
      </c>
      <c r="I14" s="121" t="s">
        <v>71</v>
      </c>
      <c r="J14" s="3" t="s">
        <v>23</v>
      </c>
      <c r="K14" s="3"/>
      <c r="L14" s="31"/>
      <c r="M14" s="31">
        <v>138</v>
      </c>
      <c r="N14" s="48">
        <v>60252.22</v>
      </c>
      <c r="O14" s="47"/>
      <c r="P14" s="28"/>
      <c r="Q14" s="28"/>
      <c r="R14" s="1"/>
      <c r="S14" s="1"/>
      <c r="T14" s="1"/>
      <c r="U14" s="34"/>
      <c r="W14" t="s">
        <v>78</v>
      </c>
    </row>
    <row r="15" spans="1:23" x14ac:dyDescent="0.3">
      <c r="A15" s="2">
        <v>9</v>
      </c>
      <c r="B15" s="1" t="s">
        <v>8</v>
      </c>
      <c r="C15" s="4">
        <v>8406000</v>
      </c>
      <c r="D15" s="5">
        <v>4115.7700000000004</v>
      </c>
      <c r="E15" s="18">
        <f>D15/D51</f>
        <v>1.1246955043304701</v>
      </c>
      <c r="F15" s="21"/>
      <c r="G15" s="15" t="s">
        <v>37</v>
      </c>
      <c r="H15" s="11"/>
      <c r="I15" s="11"/>
      <c r="J15" s="1"/>
      <c r="K15" s="1" t="s">
        <v>40</v>
      </c>
      <c r="L15" s="27">
        <v>83</v>
      </c>
      <c r="M15" s="27"/>
      <c r="N15" s="51"/>
      <c r="O15" s="47"/>
      <c r="P15" s="28"/>
      <c r="Q15" s="28"/>
      <c r="R15" s="1"/>
      <c r="S15" s="1"/>
      <c r="T15" s="1"/>
      <c r="U15" s="1"/>
    </row>
    <row r="16" spans="1:23" x14ac:dyDescent="0.3">
      <c r="A16" s="2">
        <v>10</v>
      </c>
      <c r="B16" s="1" t="s">
        <v>9</v>
      </c>
      <c r="C16" s="4">
        <v>28191000</v>
      </c>
      <c r="D16" s="5">
        <v>20258</v>
      </c>
      <c r="E16" s="18">
        <f>D16/D51</f>
        <v>5.5358004763936428</v>
      </c>
      <c r="F16" s="17"/>
      <c r="G16" s="15" t="s">
        <v>38</v>
      </c>
      <c r="H16" s="11"/>
      <c r="I16" s="11"/>
      <c r="J16" s="1"/>
      <c r="K16" s="1" t="s">
        <v>41</v>
      </c>
      <c r="L16" s="27">
        <v>47</v>
      </c>
      <c r="M16" s="27"/>
      <c r="N16" s="51"/>
      <c r="O16" s="47"/>
      <c r="P16" s="28"/>
      <c r="Q16" s="28"/>
      <c r="R16" s="1"/>
      <c r="S16" s="1"/>
      <c r="T16" s="1"/>
      <c r="U16" s="1"/>
    </row>
    <row r="17" spans="1:21" x14ac:dyDescent="0.3">
      <c r="A17" s="2">
        <v>11</v>
      </c>
      <c r="B17" s="1" t="s">
        <v>10</v>
      </c>
      <c r="C17" s="4">
        <v>61977000</v>
      </c>
      <c r="D17" s="5">
        <v>32690.28</v>
      </c>
      <c r="E17" s="18">
        <f>D17/D51</f>
        <v>8.9331063084925244</v>
      </c>
      <c r="F17" s="20"/>
      <c r="G17" s="15" t="s">
        <v>39</v>
      </c>
      <c r="H17" s="11"/>
      <c r="I17" s="11"/>
      <c r="J17" s="1"/>
      <c r="K17" s="1" t="s">
        <v>42</v>
      </c>
      <c r="L17" s="27">
        <v>8</v>
      </c>
      <c r="M17" s="27"/>
      <c r="N17" s="51"/>
      <c r="O17" s="47"/>
      <c r="P17" s="28"/>
      <c r="Q17" s="28"/>
      <c r="R17" s="1"/>
      <c r="S17" s="1"/>
      <c r="T17" s="1"/>
      <c r="U17" s="1"/>
    </row>
    <row r="18" spans="1:21" x14ac:dyDescent="0.3">
      <c r="A18" s="2">
        <v>12</v>
      </c>
      <c r="B18" s="1" t="s">
        <v>11</v>
      </c>
      <c r="C18" s="4">
        <v>3000000</v>
      </c>
      <c r="D18" s="5">
        <v>1565.5</v>
      </c>
      <c r="E18" s="18">
        <f>D18/D51</f>
        <v>0.42779621116567518</v>
      </c>
      <c r="F18" s="14">
        <v>4</v>
      </c>
      <c r="G18" s="15"/>
      <c r="H18" s="11" t="s">
        <v>69</v>
      </c>
      <c r="I18" s="121" t="s">
        <v>71</v>
      </c>
      <c r="J18" s="3" t="s">
        <v>24</v>
      </c>
      <c r="K18" s="3"/>
      <c r="L18" s="31"/>
      <c r="M18" s="31">
        <v>76</v>
      </c>
      <c r="N18" s="48">
        <v>7769.92</v>
      </c>
      <c r="O18" s="47"/>
      <c r="P18" s="28"/>
      <c r="Q18" s="28"/>
      <c r="R18" s="1"/>
      <c r="S18" s="1"/>
      <c r="T18" s="1"/>
      <c r="U18" s="1"/>
    </row>
    <row r="19" spans="1:21" x14ac:dyDescent="0.3">
      <c r="A19" s="2">
        <v>13</v>
      </c>
      <c r="B19" s="1" t="s">
        <v>12</v>
      </c>
      <c r="C19" s="4">
        <v>5237000</v>
      </c>
      <c r="D19" s="5">
        <v>2607</v>
      </c>
      <c r="E19" s="18">
        <f>D19/D51</f>
        <v>0.71240161131198665</v>
      </c>
      <c r="F19" s="21"/>
      <c r="G19" s="15" t="s">
        <v>51</v>
      </c>
      <c r="H19" s="11"/>
      <c r="I19" s="11"/>
      <c r="J19" s="1"/>
      <c r="K19" s="1" t="s">
        <v>43</v>
      </c>
      <c r="L19" s="27">
        <v>26</v>
      </c>
      <c r="M19" s="27"/>
      <c r="N19" s="51"/>
      <c r="O19" s="47"/>
      <c r="P19" s="28"/>
      <c r="Q19" s="28"/>
      <c r="R19" s="1"/>
      <c r="S19" s="1"/>
      <c r="T19" s="1"/>
      <c r="U19" s="1"/>
    </row>
    <row r="20" spans="1:21" x14ac:dyDescent="0.3">
      <c r="A20" s="2">
        <v>14</v>
      </c>
      <c r="B20" s="1" t="s">
        <v>13</v>
      </c>
      <c r="C20" s="4">
        <v>7840000</v>
      </c>
      <c r="D20" s="5">
        <v>3482</v>
      </c>
      <c r="E20" s="18">
        <f>D20/D51</f>
        <v>0.95150840452180185</v>
      </c>
      <c r="F20" s="17"/>
      <c r="G20" s="15" t="s">
        <v>52</v>
      </c>
      <c r="H20" s="11"/>
      <c r="I20" s="11"/>
      <c r="J20" s="1"/>
      <c r="K20" s="1" t="s">
        <v>44</v>
      </c>
      <c r="L20" s="27">
        <v>24</v>
      </c>
      <c r="M20" s="27"/>
      <c r="N20" s="51"/>
      <c r="O20" s="47"/>
      <c r="P20" s="28"/>
      <c r="Q20" s="28"/>
      <c r="R20" s="1"/>
      <c r="S20" s="1"/>
      <c r="T20" s="1"/>
      <c r="U20" s="1"/>
    </row>
    <row r="21" spans="1:21" x14ac:dyDescent="0.3">
      <c r="A21" s="2">
        <v>15</v>
      </c>
      <c r="B21" s="1" t="s">
        <v>14</v>
      </c>
      <c r="C21" s="4">
        <v>58179000</v>
      </c>
      <c r="D21" s="5">
        <v>38818.5</v>
      </c>
      <c r="E21" s="18">
        <f>D21/D51</f>
        <v>10.607733773960243</v>
      </c>
      <c r="F21" s="20"/>
      <c r="G21" s="15" t="s">
        <v>62</v>
      </c>
      <c r="H21" s="11"/>
      <c r="I21" s="11"/>
      <c r="J21" s="1"/>
      <c r="K21" s="1" t="s">
        <v>63</v>
      </c>
      <c r="L21" s="27">
        <v>26</v>
      </c>
      <c r="M21" s="27"/>
      <c r="N21" s="51"/>
      <c r="O21" s="47"/>
      <c r="P21" s="28"/>
      <c r="Q21" s="28"/>
      <c r="R21" s="1"/>
      <c r="S21" s="1"/>
      <c r="T21" s="1"/>
      <c r="U21" s="24"/>
    </row>
    <row r="22" spans="1:21" x14ac:dyDescent="0.3">
      <c r="A22" s="2"/>
      <c r="B22" s="1"/>
      <c r="C22" s="4"/>
      <c r="D22" s="5"/>
      <c r="E22" s="18"/>
      <c r="F22" s="14">
        <v>5</v>
      </c>
      <c r="G22" s="15"/>
      <c r="H22" s="11" t="s">
        <v>69</v>
      </c>
      <c r="I22" s="121" t="s">
        <v>71</v>
      </c>
      <c r="J22" s="3" t="s">
        <v>65</v>
      </c>
      <c r="K22" s="3"/>
      <c r="L22" s="31"/>
      <c r="M22" s="31">
        <v>147</v>
      </c>
      <c r="N22" s="48">
        <v>22941.98</v>
      </c>
      <c r="O22" s="47"/>
      <c r="P22" s="28"/>
      <c r="Q22" s="28"/>
      <c r="R22" s="1"/>
      <c r="S22" s="1"/>
      <c r="T22" s="1"/>
      <c r="U22" s="1"/>
    </row>
    <row r="23" spans="1:21" x14ac:dyDescent="0.3">
      <c r="A23" s="2">
        <v>16</v>
      </c>
      <c r="B23" s="1" t="s">
        <v>15</v>
      </c>
      <c r="C23" s="8">
        <v>670000</v>
      </c>
      <c r="D23" s="5">
        <v>50450.99</v>
      </c>
      <c r="E23" s="18">
        <f>D23/D51</f>
        <v>13.786485066469092</v>
      </c>
      <c r="F23" s="14">
        <v>6</v>
      </c>
      <c r="G23" s="15"/>
      <c r="H23" s="11" t="s">
        <v>69</v>
      </c>
      <c r="I23" s="121" t="s">
        <v>71</v>
      </c>
      <c r="J23" s="3" t="s">
        <v>27</v>
      </c>
      <c r="K23" s="3"/>
      <c r="L23" s="31"/>
      <c r="M23" s="31">
        <f>L24+L25+L26</f>
        <v>35</v>
      </c>
      <c r="N23" s="48">
        <v>2911.62</v>
      </c>
      <c r="O23" s="47"/>
      <c r="P23" s="28"/>
      <c r="Q23" s="28"/>
      <c r="R23" s="1"/>
      <c r="S23" s="1"/>
      <c r="T23" s="1"/>
      <c r="U23" s="1"/>
    </row>
    <row r="24" spans="1:21" x14ac:dyDescent="0.3">
      <c r="A24" s="2">
        <v>17</v>
      </c>
      <c r="B24" s="1" t="s">
        <v>16</v>
      </c>
      <c r="C24" s="4">
        <v>12028000</v>
      </c>
      <c r="D24" s="5">
        <v>9547</v>
      </c>
      <c r="E24" s="18">
        <f>D24/D51</f>
        <v>2.6088600625989784</v>
      </c>
      <c r="F24" s="15"/>
      <c r="G24" s="15" t="s">
        <v>45</v>
      </c>
      <c r="H24" s="11"/>
      <c r="I24" s="11"/>
      <c r="J24" s="1"/>
      <c r="K24" s="1" t="s">
        <v>48</v>
      </c>
      <c r="L24" s="27">
        <v>1</v>
      </c>
      <c r="M24" s="27"/>
      <c r="N24" s="51"/>
      <c r="O24" s="47"/>
      <c r="P24" s="28"/>
      <c r="Q24" s="28"/>
      <c r="R24" s="1"/>
      <c r="S24" s="1"/>
      <c r="T24" s="1"/>
      <c r="U24" s="1"/>
    </row>
    <row r="25" spans="1:21" x14ac:dyDescent="0.3">
      <c r="A25" s="2">
        <v>18</v>
      </c>
      <c r="B25" s="1" t="s">
        <v>17</v>
      </c>
      <c r="C25" s="4">
        <v>17580000</v>
      </c>
      <c r="D25" s="5">
        <v>8132</v>
      </c>
      <c r="E25" s="18">
        <f>D25/D51</f>
        <v>2.2221902198653916</v>
      </c>
      <c r="F25" s="21"/>
      <c r="G25" s="15" t="s">
        <v>46</v>
      </c>
      <c r="H25" s="11"/>
      <c r="I25" s="11"/>
      <c r="J25" s="1"/>
      <c r="K25" s="1" t="s">
        <v>49</v>
      </c>
      <c r="L25" s="27">
        <v>3</v>
      </c>
      <c r="M25" s="27"/>
      <c r="N25" s="51"/>
      <c r="O25" s="47"/>
      <c r="P25" s="28"/>
      <c r="Q25" s="28"/>
      <c r="R25" s="1"/>
      <c r="S25" s="1"/>
      <c r="T25" s="1"/>
      <c r="U25" s="1"/>
    </row>
    <row r="26" spans="1:21" x14ac:dyDescent="0.3">
      <c r="A26" s="2">
        <v>19</v>
      </c>
      <c r="B26" s="1" t="s">
        <v>18</v>
      </c>
      <c r="C26" s="4">
        <v>25439000</v>
      </c>
      <c r="D26" s="5">
        <v>11478.5</v>
      </c>
      <c r="E26" s="18">
        <f>D26/D51</f>
        <v>3.1366712295529875</v>
      </c>
      <c r="F26" s="20"/>
      <c r="G26" s="15" t="s">
        <v>47</v>
      </c>
      <c r="H26" s="11"/>
      <c r="I26" s="11"/>
      <c r="J26" s="1"/>
      <c r="K26" s="1" t="s">
        <v>50</v>
      </c>
      <c r="L26" s="27">
        <v>31</v>
      </c>
      <c r="M26" s="27"/>
      <c r="N26" s="51"/>
      <c r="O26" s="47"/>
      <c r="P26" s="28"/>
      <c r="Q26" s="28"/>
      <c r="R26" s="1"/>
      <c r="S26" s="1"/>
      <c r="T26" s="1"/>
      <c r="U26" s="1"/>
    </row>
    <row r="27" spans="1:21" x14ac:dyDescent="0.3">
      <c r="A27" s="2">
        <v>20</v>
      </c>
      <c r="B27" s="1" t="s">
        <v>19</v>
      </c>
      <c r="C27" s="4">
        <v>18927000</v>
      </c>
      <c r="D27" s="5">
        <v>9547</v>
      </c>
      <c r="E27" s="18">
        <f>D27/D51</f>
        <v>2.6088600625989784</v>
      </c>
      <c r="F27" s="14">
        <v>7</v>
      </c>
      <c r="G27" s="15"/>
      <c r="H27" s="11" t="s">
        <v>69</v>
      </c>
      <c r="I27" s="121" t="s">
        <v>71</v>
      </c>
      <c r="J27" s="3" t="s">
        <v>28</v>
      </c>
      <c r="K27" s="3"/>
      <c r="L27" s="31"/>
      <c r="M27" s="31">
        <v>295</v>
      </c>
      <c r="N27" s="48">
        <v>20226.64</v>
      </c>
      <c r="O27" s="47"/>
      <c r="P27" s="28"/>
      <c r="Q27" s="28"/>
      <c r="R27" s="1"/>
      <c r="S27" s="1"/>
      <c r="T27" s="1"/>
      <c r="U27" s="1"/>
    </row>
    <row r="28" spans="1:21" x14ac:dyDescent="0.3">
      <c r="A28" s="2"/>
      <c r="B28" s="1"/>
      <c r="C28" s="4"/>
      <c r="D28" s="5"/>
      <c r="E28" s="18"/>
      <c r="F28" s="14">
        <v>8</v>
      </c>
      <c r="G28" s="15"/>
      <c r="H28" s="11" t="s">
        <v>69</v>
      </c>
      <c r="I28" s="121" t="s">
        <v>71</v>
      </c>
      <c r="J28" s="3" t="s">
        <v>64</v>
      </c>
      <c r="K28" s="3"/>
      <c r="L28" s="31"/>
      <c r="M28" s="31">
        <v>136</v>
      </c>
      <c r="N28" s="48">
        <v>16075.46</v>
      </c>
      <c r="O28" s="47"/>
      <c r="P28" s="28"/>
      <c r="Q28" s="28"/>
      <c r="R28" s="1"/>
      <c r="S28" s="1"/>
      <c r="T28" s="1"/>
      <c r="U28" s="1"/>
    </row>
    <row r="29" spans="1:21" x14ac:dyDescent="0.3">
      <c r="A29" s="2"/>
      <c r="B29" s="1"/>
      <c r="C29" s="4"/>
      <c r="D29" s="5"/>
      <c r="E29" s="18"/>
      <c r="F29" s="17"/>
      <c r="G29" s="15" t="s">
        <v>53</v>
      </c>
      <c r="H29" s="11"/>
      <c r="I29" s="11"/>
      <c r="J29" s="1"/>
      <c r="K29" s="1" t="s">
        <v>11</v>
      </c>
      <c r="L29" s="27">
        <v>30</v>
      </c>
      <c r="M29" s="27"/>
      <c r="N29" s="51"/>
      <c r="O29" s="47"/>
      <c r="P29" s="28"/>
      <c r="Q29" s="28"/>
      <c r="R29" s="1"/>
      <c r="S29" s="1"/>
      <c r="T29" s="1"/>
      <c r="U29" s="1"/>
    </row>
    <row r="30" spans="1:21" x14ac:dyDescent="0.3">
      <c r="A30" s="2"/>
      <c r="B30" s="1"/>
      <c r="C30" s="4"/>
      <c r="D30" s="5"/>
      <c r="E30" s="18"/>
      <c r="F30" s="17"/>
      <c r="G30" s="15" t="s">
        <v>54</v>
      </c>
      <c r="H30" s="11"/>
      <c r="I30" s="11"/>
      <c r="J30" s="1"/>
      <c r="K30" s="1" t="s">
        <v>12</v>
      </c>
      <c r="L30" s="27">
        <v>51</v>
      </c>
      <c r="M30" s="27"/>
      <c r="N30" s="51"/>
      <c r="O30" s="47"/>
      <c r="P30" s="28"/>
      <c r="Q30" s="28"/>
      <c r="R30" s="1"/>
      <c r="S30" s="1"/>
      <c r="T30" s="1"/>
      <c r="U30" s="1"/>
    </row>
    <row r="31" spans="1:21" x14ac:dyDescent="0.3">
      <c r="A31" s="2"/>
      <c r="B31" s="1"/>
      <c r="C31" s="1"/>
      <c r="D31" s="7"/>
      <c r="E31" s="42"/>
      <c r="F31" s="17"/>
      <c r="G31" s="15" t="s">
        <v>55</v>
      </c>
      <c r="H31" s="11"/>
      <c r="I31" s="11"/>
      <c r="J31" s="1"/>
      <c r="K31" s="1" t="s">
        <v>13</v>
      </c>
      <c r="L31" s="27">
        <v>55</v>
      </c>
      <c r="M31" s="27"/>
      <c r="N31" s="51"/>
      <c r="O31" s="47"/>
      <c r="P31" s="28"/>
      <c r="Q31" s="28"/>
      <c r="R31" s="1"/>
      <c r="S31" s="1"/>
      <c r="T31" s="1"/>
      <c r="U31" s="1"/>
    </row>
    <row r="32" spans="1:21" x14ac:dyDescent="0.3">
      <c r="A32" s="2"/>
      <c r="B32" s="1"/>
      <c r="C32" s="1"/>
      <c r="D32" s="7"/>
      <c r="E32" s="42"/>
      <c r="F32" s="14">
        <v>11</v>
      </c>
      <c r="G32" s="15"/>
      <c r="H32" s="11" t="s">
        <v>69</v>
      </c>
      <c r="I32" s="11"/>
      <c r="J32" s="3" t="s">
        <v>72</v>
      </c>
      <c r="K32" s="3" t="s">
        <v>74</v>
      </c>
      <c r="L32" s="31"/>
      <c r="M32" s="31"/>
      <c r="N32" s="51"/>
      <c r="O32" s="47"/>
      <c r="P32" s="1"/>
      <c r="Q32" s="1"/>
      <c r="R32" s="1"/>
      <c r="S32" s="1"/>
      <c r="T32" s="1"/>
      <c r="U32" s="1"/>
    </row>
    <row r="33" spans="1:22" x14ac:dyDescent="0.3">
      <c r="A33" s="2"/>
      <c r="B33" s="1"/>
      <c r="C33" s="1"/>
      <c r="D33" s="7"/>
      <c r="E33" s="42"/>
      <c r="F33" s="16" t="s">
        <v>73</v>
      </c>
      <c r="G33" s="15"/>
      <c r="H33" s="11" t="s">
        <v>69</v>
      </c>
      <c r="I33" s="121" t="s">
        <v>71</v>
      </c>
      <c r="J33" s="3" t="s">
        <v>90</v>
      </c>
      <c r="K33" s="3"/>
      <c r="L33" s="31"/>
      <c r="M33" s="31">
        <v>129</v>
      </c>
      <c r="N33" s="48">
        <v>15192.85</v>
      </c>
      <c r="O33" s="47"/>
      <c r="P33" s="28"/>
      <c r="Q33" s="28"/>
      <c r="R33" s="1"/>
      <c r="S33" s="1"/>
      <c r="T33" s="1"/>
      <c r="U33" s="1"/>
    </row>
    <row r="34" spans="1:22" x14ac:dyDescent="0.3">
      <c r="A34" s="2"/>
      <c r="B34" s="1"/>
      <c r="C34" s="4"/>
      <c r="D34" s="5"/>
      <c r="E34" s="18"/>
      <c r="F34" s="14">
        <v>12</v>
      </c>
      <c r="G34" s="15"/>
      <c r="H34" s="11" t="s">
        <v>69</v>
      </c>
      <c r="I34" s="121" t="s">
        <v>71</v>
      </c>
      <c r="J34" s="3" t="s">
        <v>79</v>
      </c>
      <c r="K34" s="3"/>
      <c r="L34" s="31"/>
      <c r="M34" s="31">
        <v>174</v>
      </c>
      <c r="N34" s="48">
        <v>20770.8</v>
      </c>
      <c r="O34" s="47"/>
      <c r="P34" s="1"/>
      <c r="Q34" s="1"/>
      <c r="R34" s="28"/>
      <c r="S34" s="28"/>
      <c r="T34" s="1"/>
      <c r="U34" s="1"/>
    </row>
    <row r="35" spans="1:22" x14ac:dyDescent="0.3">
      <c r="A35" s="2"/>
      <c r="B35" s="1"/>
      <c r="C35" s="4"/>
      <c r="D35" s="5"/>
      <c r="E35" s="18"/>
      <c r="F35" s="14">
        <v>13</v>
      </c>
      <c r="G35" s="15"/>
      <c r="H35" s="11"/>
      <c r="I35" s="11"/>
      <c r="J35" s="3"/>
      <c r="K35" s="3"/>
      <c r="L35" s="31"/>
      <c r="M35" s="31"/>
      <c r="N35" s="48"/>
      <c r="O35" s="47"/>
      <c r="P35" s="1"/>
      <c r="Q35" s="1"/>
      <c r="R35" s="1"/>
      <c r="S35" s="1"/>
      <c r="T35" s="1"/>
      <c r="U35" s="1"/>
    </row>
    <row r="36" spans="1:22" x14ac:dyDescent="0.3">
      <c r="A36" s="2"/>
      <c r="B36" s="1"/>
      <c r="C36" s="4"/>
      <c r="D36" s="5"/>
      <c r="E36" s="18"/>
      <c r="F36" s="21"/>
      <c r="G36" s="15" t="s">
        <v>56</v>
      </c>
      <c r="H36" s="11" t="s">
        <v>69</v>
      </c>
      <c r="I36" s="121" t="s">
        <v>71</v>
      </c>
      <c r="J36" s="3" t="s">
        <v>26</v>
      </c>
      <c r="K36" s="3" t="s">
        <v>58</v>
      </c>
      <c r="L36" s="31"/>
      <c r="M36" s="31">
        <v>29</v>
      </c>
      <c r="N36" s="48">
        <v>3594.52</v>
      </c>
      <c r="O36" s="47"/>
      <c r="P36" s="28"/>
      <c r="Q36" s="28"/>
      <c r="R36" s="1"/>
      <c r="S36" s="1"/>
      <c r="T36" s="1"/>
      <c r="U36" s="1"/>
    </row>
    <row r="37" spans="1:22" x14ac:dyDescent="0.3">
      <c r="A37" s="2"/>
      <c r="B37" s="1"/>
      <c r="C37" s="4"/>
      <c r="D37" s="5"/>
      <c r="E37" s="18"/>
      <c r="F37" s="17"/>
      <c r="G37" s="15" t="s">
        <v>57</v>
      </c>
      <c r="H37" s="11" t="s">
        <v>69</v>
      </c>
      <c r="I37" s="121" t="s">
        <v>71</v>
      </c>
      <c r="J37" s="3"/>
      <c r="K37" s="3" t="s">
        <v>59</v>
      </c>
      <c r="L37" s="31"/>
      <c r="M37" s="31">
        <v>288</v>
      </c>
      <c r="N37" s="48">
        <v>3707.9</v>
      </c>
      <c r="O37" s="47"/>
      <c r="P37" s="28"/>
      <c r="Q37" s="28"/>
      <c r="R37" s="1"/>
      <c r="S37" s="1"/>
      <c r="T37" s="1"/>
      <c r="U37" s="11" t="s">
        <v>106</v>
      </c>
    </row>
    <row r="38" spans="1:22" x14ac:dyDescent="0.3">
      <c r="A38" s="2"/>
      <c r="B38" s="1"/>
      <c r="C38" s="4"/>
      <c r="D38" s="5"/>
      <c r="E38" s="18"/>
      <c r="F38" s="17"/>
      <c r="G38" s="15"/>
      <c r="H38" s="11"/>
      <c r="I38" s="11"/>
      <c r="J38" s="1"/>
      <c r="K38" s="1"/>
      <c r="L38" s="27"/>
      <c r="M38" s="27"/>
      <c r="N38" s="51"/>
      <c r="O38" s="47"/>
      <c r="P38" s="28"/>
      <c r="Q38" s="28"/>
      <c r="R38" s="1"/>
      <c r="S38" s="1"/>
      <c r="T38" s="1"/>
      <c r="U38" s="11" t="s">
        <v>85</v>
      </c>
    </row>
    <row r="39" spans="1:22" x14ac:dyDescent="0.3">
      <c r="A39" s="2"/>
      <c r="B39" s="1"/>
      <c r="C39" s="4"/>
      <c r="D39" s="5"/>
      <c r="E39" s="18"/>
      <c r="F39" s="17"/>
      <c r="G39" s="15"/>
      <c r="H39" s="11"/>
      <c r="I39" s="11"/>
      <c r="J39" s="1"/>
      <c r="K39" s="1"/>
      <c r="L39" s="27"/>
      <c r="M39" s="27"/>
      <c r="N39" s="51"/>
      <c r="O39" s="47"/>
      <c r="P39" s="28"/>
      <c r="Q39" s="28"/>
      <c r="R39" s="1"/>
      <c r="S39" s="1"/>
      <c r="T39" s="1"/>
      <c r="U39" s="11" t="s">
        <v>86</v>
      </c>
    </row>
    <row r="40" spans="1:22" x14ac:dyDescent="0.3">
      <c r="A40" s="2"/>
      <c r="B40" s="1"/>
      <c r="C40" s="4"/>
      <c r="D40" s="5"/>
      <c r="E40" s="18"/>
      <c r="F40" s="17"/>
      <c r="G40" s="15"/>
      <c r="H40" s="11"/>
      <c r="I40" s="11"/>
      <c r="J40" s="1"/>
      <c r="K40" s="1"/>
      <c r="L40" s="27"/>
      <c r="M40" s="27"/>
      <c r="N40" s="51"/>
      <c r="O40" s="47"/>
      <c r="P40" s="28"/>
      <c r="Q40" s="28"/>
      <c r="R40" s="1"/>
      <c r="S40" s="1"/>
      <c r="T40" s="1"/>
      <c r="U40" s="11" t="s">
        <v>87</v>
      </c>
    </row>
    <row r="41" spans="1:22" x14ac:dyDescent="0.3">
      <c r="A41" s="2"/>
      <c r="B41" s="1"/>
      <c r="C41" s="4"/>
      <c r="D41" s="5"/>
      <c r="E41" s="18"/>
      <c r="F41" s="17"/>
      <c r="G41" s="15"/>
      <c r="H41" s="11"/>
      <c r="I41" s="11"/>
      <c r="J41" s="1"/>
      <c r="K41" s="1"/>
      <c r="L41" s="27"/>
      <c r="M41" s="27"/>
      <c r="N41" s="51"/>
      <c r="O41" s="47"/>
      <c r="P41" s="28"/>
      <c r="Q41" s="28"/>
      <c r="R41" s="1"/>
      <c r="S41" s="1"/>
      <c r="T41" s="1"/>
      <c r="U41" s="11" t="s">
        <v>88</v>
      </c>
    </row>
    <row r="42" spans="1:22" x14ac:dyDescent="0.3">
      <c r="A42" s="2"/>
      <c r="B42" s="1"/>
      <c r="C42" s="4"/>
      <c r="D42" s="5"/>
      <c r="E42" s="18"/>
      <c r="F42" s="14">
        <v>14</v>
      </c>
      <c r="G42" s="15"/>
      <c r="H42" s="11"/>
      <c r="I42" s="121" t="s">
        <v>71</v>
      </c>
      <c r="J42" s="3" t="s">
        <v>109</v>
      </c>
      <c r="K42" s="3"/>
      <c r="L42" s="31"/>
      <c r="M42" s="31">
        <v>9</v>
      </c>
      <c r="N42" s="56"/>
      <c r="O42" s="47"/>
      <c r="P42" s="1"/>
      <c r="Q42" s="1"/>
      <c r="R42" s="47">
        <v>770.07</v>
      </c>
      <c r="S42" s="4"/>
      <c r="T42" s="27" t="s">
        <v>78</v>
      </c>
      <c r="U42" s="1"/>
    </row>
    <row r="43" spans="1:22" x14ac:dyDescent="0.3">
      <c r="A43" s="2"/>
      <c r="B43" s="1"/>
      <c r="C43" s="4"/>
      <c r="D43" s="5"/>
      <c r="E43" s="18"/>
      <c r="F43" s="14">
        <v>15</v>
      </c>
      <c r="G43" s="15"/>
      <c r="H43" s="11"/>
      <c r="I43" s="11"/>
      <c r="J43" s="3" t="s">
        <v>80</v>
      </c>
      <c r="K43" s="10"/>
      <c r="L43" s="30"/>
      <c r="M43" s="39">
        <v>13</v>
      </c>
      <c r="N43" s="49"/>
      <c r="O43" s="47"/>
      <c r="Q43" s="50">
        <v>5205.59</v>
      </c>
      <c r="R43" s="25"/>
      <c r="S43" s="25"/>
      <c r="T43" s="45"/>
      <c r="U43" s="1"/>
      <c r="V43" s="37"/>
    </row>
    <row r="44" spans="1:22" x14ac:dyDescent="0.3">
      <c r="A44" s="2"/>
      <c r="B44" s="1"/>
      <c r="C44" s="8"/>
      <c r="D44" s="5"/>
      <c r="E44" s="18"/>
      <c r="F44" s="14">
        <v>21</v>
      </c>
      <c r="G44" s="15"/>
      <c r="H44" s="11"/>
      <c r="I44" s="11"/>
      <c r="J44" s="10" t="s">
        <v>82</v>
      </c>
      <c r="K44" s="10"/>
      <c r="L44" s="30"/>
      <c r="M44" s="30">
        <v>15</v>
      </c>
      <c r="N44" s="50"/>
      <c r="O44" s="47"/>
      <c r="P44" s="25"/>
      <c r="Q44" s="49">
        <v>2544.96</v>
      </c>
      <c r="R44" s="25"/>
      <c r="S44" s="25"/>
      <c r="T44" s="45"/>
      <c r="U44" s="1"/>
      <c r="V44" s="36"/>
    </row>
    <row r="45" spans="1:22" x14ac:dyDescent="0.3">
      <c r="A45" s="2"/>
      <c r="B45" s="1"/>
      <c r="C45" s="4"/>
      <c r="D45" s="5"/>
      <c r="E45" s="18"/>
      <c r="F45" s="14">
        <v>26</v>
      </c>
      <c r="G45" s="15"/>
      <c r="H45" s="11"/>
      <c r="I45" s="11"/>
      <c r="J45" s="3" t="s">
        <v>81</v>
      </c>
      <c r="K45" s="3"/>
      <c r="L45" s="31"/>
      <c r="M45" s="31">
        <v>66</v>
      </c>
      <c r="N45" s="51"/>
      <c r="O45" s="47"/>
      <c r="P45" s="1"/>
      <c r="Q45" s="51">
        <v>14395.14</v>
      </c>
      <c r="R45" s="1"/>
      <c r="S45" s="1"/>
      <c r="T45" s="28"/>
      <c r="U45" s="1"/>
    </row>
    <row r="46" spans="1:22" x14ac:dyDescent="0.3">
      <c r="A46" s="2"/>
      <c r="B46" s="1"/>
      <c r="C46" s="4"/>
      <c r="D46" s="5"/>
      <c r="E46" s="18"/>
      <c r="F46" s="14"/>
      <c r="G46" s="15"/>
      <c r="H46" s="11"/>
      <c r="I46" s="121" t="s">
        <v>71</v>
      </c>
      <c r="J46" s="3" t="s">
        <v>104</v>
      </c>
      <c r="K46" s="3"/>
      <c r="L46" s="31"/>
      <c r="M46" s="31"/>
      <c r="N46" s="51"/>
      <c r="O46" s="47"/>
      <c r="P46" s="1"/>
      <c r="Q46" s="56">
        <f>SUM(Q42:Q45)</f>
        <v>22145.69</v>
      </c>
      <c r="R46" s="84">
        <v>11072.85</v>
      </c>
      <c r="S46" s="84">
        <v>11072.85</v>
      </c>
      <c r="T46" s="28"/>
      <c r="U46" s="1"/>
    </row>
    <row r="47" spans="1:22" x14ac:dyDescent="0.3">
      <c r="A47" s="2"/>
      <c r="B47" s="1"/>
      <c r="C47" s="1"/>
      <c r="D47" s="7"/>
      <c r="E47" s="42"/>
      <c r="F47" s="14">
        <v>34</v>
      </c>
      <c r="G47" s="15"/>
      <c r="H47" s="11" t="s">
        <v>69</v>
      </c>
      <c r="I47" s="121" t="s">
        <v>71</v>
      </c>
      <c r="J47" s="3" t="s">
        <v>66</v>
      </c>
      <c r="K47" s="3"/>
      <c r="L47" s="31"/>
      <c r="M47" s="31">
        <v>18</v>
      </c>
      <c r="N47" s="48">
        <v>3096.52</v>
      </c>
      <c r="O47" s="47"/>
      <c r="P47" s="28"/>
      <c r="Q47" s="28"/>
      <c r="R47" s="1"/>
      <c r="S47" s="1"/>
      <c r="T47" s="28"/>
      <c r="U47" s="1"/>
    </row>
    <row r="48" spans="1:22" x14ac:dyDescent="0.3">
      <c r="A48" s="1"/>
      <c r="B48" s="1"/>
      <c r="C48" s="4">
        <f>SUM(C8:C47)</f>
        <v>549055000</v>
      </c>
      <c r="D48" s="5">
        <f>SUM(D8:D47)</f>
        <v>363232.27</v>
      </c>
      <c r="E48" s="18">
        <f>SUM(E8:E47)</f>
        <v>99.258632308596333</v>
      </c>
      <c r="F48" s="14">
        <v>35</v>
      </c>
      <c r="G48" s="15"/>
      <c r="H48" s="11" t="s">
        <v>69</v>
      </c>
      <c r="I48" s="121" t="s">
        <v>71</v>
      </c>
      <c r="J48" s="3" t="s">
        <v>67</v>
      </c>
      <c r="K48" s="3"/>
      <c r="L48" s="31"/>
      <c r="M48" s="31">
        <v>30</v>
      </c>
      <c r="N48" s="48">
        <v>2277.73</v>
      </c>
      <c r="O48" s="47"/>
      <c r="P48" s="28"/>
      <c r="Q48" s="28"/>
      <c r="R48" s="1"/>
      <c r="S48" s="1"/>
      <c r="T48" s="28"/>
      <c r="U48" s="1"/>
    </row>
    <row r="49" spans="1:23" x14ac:dyDescent="0.3">
      <c r="A49" s="1"/>
      <c r="B49" s="1"/>
      <c r="C49" s="4"/>
      <c r="D49" s="5"/>
      <c r="E49" s="18"/>
      <c r="F49" s="86">
        <v>0</v>
      </c>
      <c r="G49" s="21"/>
      <c r="H49" s="64"/>
      <c r="I49" s="122" t="s">
        <v>71</v>
      </c>
      <c r="J49" s="65" t="s">
        <v>105</v>
      </c>
      <c r="K49" s="65"/>
      <c r="L49" s="66"/>
      <c r="M49" s="66"/>
      <c r="N49" s="67"/>
      <c r="O49" s="68"/>
      <c r="P49" s="69"/>
      <c r="Q49" s="69"/>
      <c r="R49" s="46"/>
      <c r="S49" s="85"/>
      <c r="T49" s="88" t="s">
        <v>107</v>
      </c>
      <c r="U49" s="46"/>
    </row>
    <row r="50" spans="1:23" ht="15" thickBot="1" x14ac:dyDescent="0.35">
      <c r="A50" s="1"/>
      <c r="B50" s="1"/>
      <c r="C50" s="4"/>
      <c r="D50" s="5"/>
      <c r="E50" s="18"/>
      <c r="F50" s="90"/>
      <c r="G50" s="17"/>
      <c r="H50" s="91"/>
      <c r="I50" s="91"/>
      <c r="J50" s="92" t="s">
        <v>108</v>
      </c>
      <c r="K50" s="92"/>
      <c r="L50" s="93"/>
      <c r="M50" s="93"/>
      <c r="N50" s="94"/>
      <c r="O50" s="95"/>
      <c r="P50" s="96"/>
      <c r="Q50" s="96"/>
      <c r="R50" s="97"/>
      <c r="S50" s="100">
        <v>6103.46</v>
      </c>
      <c r="T50" s="99"/>
      <c r="U50" s="98"/>
    </row>
    <row r="51" spans="1:23" ht="15" thickBot="1" x14ac:dyDescent="0.35">
      <c r="A51" s="1"/>
      <c r="B51" s="9">
        <v>0.01</v>
      </c>
      <c r="C51" s="1"/>
      <c r="D51" s="1">
        <v>3659.4526999999998</v>
      </c>
      <c r="E51" s="43"/>
      <c r="F51" s="72"/>
      <c r="G51" s="123" t="s">
        <v>75</v>
      </c>
      <c r="H51" s="124"/>
      <c r="I51" s="76" t="s">
        <v>116</v>
      </c>
      <c r="J51" s="73"/>
      <c r="K51" s="73"/>
      <c r="L51" s="74"/>
      <c r="M51" s="70">
        <f>SUM(M7:M49)</f>
        <v>1972</v>
      </c>
      <c r="N51" s="71">
        <f>SUM(N8:N48)</f>
        <v>216212.25999999995</v>
      </c>
      <c r="O51" s="74"/>
      <c r="P51" s="71">
        <v>17944.169999999998</v>
      </c>
      <c r="Q51" s="74"/>
      <c r="R51" s="71">
        <f>SUM(R34:R49)</f>
        <v>11842.92</v>
      </c>
      <c r="S51" s="77">
        <f>S46+S50</f>
        <v>17176.310000000001</v>
      </c>
      <c r="T51" s="77" t="str">
        <f>T49</f>
        <v>41,997,40</v>
      </c>
      <c r="U51" s="101" t="s">
        <v>111</v>
      </c>
      <c r="V51" s="102"/>
      <c r="W51">
        <v>216212.26</v>
      </c>
    </row>
    <row r="52" spans="1:23" x14ac:dyDescent="0.3">
      <c r="A52" s="1"/>
      <c r="B52" s="9"/>
      <c r="C52" s="1"/>
      <c r="D52" s="1"/>
      <c r="E52" s="1"/>
      <c r="F52" s="34"/>
      <c r="G52" s="34"/>
      <c r="H52" s="34"/>
      <c r="I52" s="34"/>
      <c r="J52" s="57"/>
      <c r="K52" s="57"/>
      <c r="L52" s="57" t="s">
        <v>78</v>
      </c>
      <c r="M52" s="57"/>
      <c r="N52" s="57"/>
      <c r="O52" s="57"/>
      <c r="P52" s="57"/>
      <c r="Q52" s="57"/>
      <c r="R52" s="57"/>
      <c r="S52" s="57"/>
      <c r="T52" s="57"/>
      <c r="U52" s="34" t="s">
        <v>78</v>
      </c>
      <c r="W52">
        <v>17944.169999999998</v>
      </c>
    </row>
    <row r="53" spans="1:23" x14ac:dyDescent="0.3">
      <c r="A53" s="1"/>
      <c r="B53" s="9"/>
      <c r="C53" s="1"/>
      <c r="D53" s="1"/>
      <c r="E53" s="1"/>
      <c r="F53" s="1"/>
      <c r="G53" s="1"/>
      <c r="H53" s="1"/>
      <c r="I53" s="1"/>
      <c r="J53" s="9"/>
      <c r="K53" s="1"/>
      <c r="L53" s="1"/>
      <c r="M53" s="1"/>
      <c r="N53" s="1"/>
      <c r="O53" s="1"/>
      <c r="P53" s="1"/>
      <c r="Q53" s="1"/>
      <c r="R53" s="1"/>
      <c r="S53" s="1"/>
      <c r="T53" s="1"/>
      <c r="U53" s="9"/>
      <c r="W53">
        <v>11842.92</v>
      </c>
    </row>
    <row r="54" spans="1:23" x14ac:dyDescent="0.3">
      <c r="A54" s="1"/>
      <c r="B54" s="9"/>
      <c r="C54" s="1"/>
      <c r="D54" s="1"/>
      <c r="E54" s="1"/>
      <c r="F54" s="1"/>
      <c r="G54" s="1"/>
      <c r="H54" s="1"/>
      <c r="I54" s="1"/>
      <c r="J54" s="1"/>
      <c r="K54" s="24"/>
      <c r="L54" s="1"/>
      <c r="M54" s="1"/>
      <c r="N54" s="1" t="s">
        <v>78</v>
      </c>
      <c r="O54" s="1"/>
      <c r="P54" s="1"/>
      <c r="Q54" s="1"/>
      <c r="R54" s="1"/>
      <c r="S54" s="1"/>
      <c r="T54" s="1"/>
      <c r="U54" s="9"/>
      <c r="W54">
        <v>17176.310000000001</v>
      </c>
    </row>
    <row r="55" spans="1:23" x14ac:dyDescent="0.3">
      <c r="A55" s="1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9"/>
      <c r="W55">
        <v>41997.4</v>
      </c>
    </row>
    <row r="56" spans="1:23" x14ac:dyDescent="0.3">
      <c r="A56" s="1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9"/>
      <c r="W56">
        <f>SUM(W51:W55)</f>
        <v>305173.06000000006</v>
      </c>
    </row>
    <row r="57" spans="1:23" x14ac:dyDescent="0.3">
      <c r="A57" s="1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9"/>
    </row>
    <row r="58" spans="1:23" x14ac:dyDescent="0.3">
      <c r="A58" s="1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9"/>
    </row>
    <row r="59" spans="1:23" x14ac:dyDescent="0.3">
      <c r="A59" s="1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9"/>
    </row>
    <row r="60" spans="1:23" x14ac:dyDescent="0.3">
      <c r="A60" s="1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9"/>
    </row>
    <row r="61" spans="1:2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</sheetData>
  <mergeCells count="6">
    <mergeCell ref="G51:H51"/>
    <mergeCell ref="L6:M6"/>
    <mergeCell ref="L5:M5"/>
    <mergeCell ref="F1:G1"/>
    <mergeCell ref="H1:J1"/>
    <mergeCell ref="J4:N4"/>
  </mergeCells>
  <printOptions horizontalCentered="1"/>
  <pageMargins left="0" right="0" top="0.55118110236220474" bottom="0.15748031496062992" header="0.19685039370078741" footer="0.11811023622047245"/>
  <pageSetup paperSize="9" scale="73" orientation="landscape" r:id="rId1"/>
  <headerFooter>
    <oddHeader>&amp;C&amp;18Stichting Ondernemersfonds Bodegraven-Reeuwijk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Nelis Visscher</dc:creator>
  <cp:lastModifiedBy>Felix van Pelt</cp:lastModifiedBy>
  <cp:lastPrinted>2025-09-29T10:13:30Z</cp:lastPrinted>
  <dcterms:created xsi:type="dcterms:W3CDTF">2014-10-28T08:04:47Z</dcterms:created>
  <dcterms:modified xsi:type="dcterms:W3CDTF">2025-09-29T11:39:38Z</dcterms:modified>
</cp:coreProperties>
</file>